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igene Dateien\"/>
    </mc:Choice>
  </mc:AlternateContent>
  <bookViews>
    <workbookView xWindow="0" yWindow="0" windowWidth="19200" windowHeight="11655"/>
  </bookViews>
  <sheets>
    <sheet name="Fünftelregel_2018" sheetId="1" r:id="rId1"/>
    <sheet name="Fünftelregel_201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 s="1"/>
  <c r="C11" i="3"/>
  <c r="C10" i="3"/>
  <c r="C6" i="3"/>
  <c r="D6" i="3" s="1"/>
  <c r="C10" i="1"/>
  <c r="D10" i="1" s="1"/>
  <c r="E10" i="1" s="1"/>
  <c r="F10" i="1" s="1"/>
  <c r="C12" i="3" l="1"/>
  <c r="D12" i="3" s="1"/>
  <c r="E12" i="3" s="1"/>
  <c r="F12" i="3" s="1"/>
  <c r="D18" i="3"/>
  <c r="D7" i="3"/>
  <c r="E6" i="3"/>
  <c r="F6" i="3" s="1"/>
  <c r="D8" i="3"/>
  <c r="D10" i="3"/>
  <c r="D14" i="3" l="1"/>
  <c r="D15" i="3" s="1"/>
  <c r="D19" i="3" s="1"/>
  <c r="E10" i="3"/>
  <c r="F10" i="3" s="1"/>
  <c r="E15" i="3"/>
  <c r="F15" i="3" s="1"/>
  <c r="E7" i="3"/>
  <c r="F7" i="3" s="1"/>
  <c r="E8" i="3"/>
  <c r="F8" i="3" s="1"/>
  <c r="E18" i="3"/>
  <c r="F18" i="3" s="1"/>
  <c r="E19" i="3" l="1"/>
  <c r="F19" i="3"/>
  <c r="D20" i="3"/>
  <c r="E20" i="3" l="1"/>
  <c r="F20" i="3" s="1"/>
  <c r="D7" i="1" l="1"/>
  <c r="E7" i="1" s="1"/>
  <c r="D8" i="1"/>
  <c r="E8" i="1" s="1"/>
  <c r="F8" i="1" s="1"/>
  <c r="E6" i="1"/>
  <c r="F6" i="1" s="1"/>
  <c r="D18" i="1"/>
  <c r="E18" i="1" s="1"/>
  <c r="F18" i="1" s="1"/>
  <c r="C11" i="1"/>
  <c r="F7" i="1" l="1"/>
  <c r="C12" i="1"/>
  <c r="D12" i="1" s="1"/>
  <c r="E12" i="1" l="1"/>
  <c r="F12" i="1" s="1"/>
  <c r="D14" i="1" l="1"/>
  <c r="D15" i="1" s="1"/>
  <c r="D19" i="1" s="1"/>
  <c r="E15" i="1" l="1"/>
  <c r="F15" i="1" s="1"/>
  <c r="D20" i="1"/>
  <c r="E20" i="1" s="1"/>
  <c r="F20" i="1" s="1"/>
  <c r="E19" i="1"/>
  <c r="F19" i="1" s="1"/>
</calcChain>
</file>

<file path=xl/sharedStrings.xml><?xml version="1.0" encoding="utf-8"?>
<sst xmlns="http://schemas.openxmlformats.org/spreadsheetml/2006/main" count="42" uniqueCount="22">
  <si>
    <t>zu versteuerndes Einkommen</t>
  </si>
  <si>
    <t>Ersparnis durch 1/5-Regel</t>
  </si>
  <si>
    <t>Steuer</t>
  </si>
  <si>
    <t>Soli</t>
  </si>
  <si>
    <t>Gesamt</t>
  </si>
  <si>
    <t>Unterschiedsbetrag (U):</t>
  </si>
  <si>
    <r>
      <t xml:space="preserve">Gesamtsteuer </t>
    </r>
    <r>
      <rPr>
        <i/>
        <sz val="12"/>
        <color theme="1"/>
        <rFont val="Arial"/>
        <family val="2"/>
      </rPr>
      <t>ohne</t>
    </r>
    <r>
      <rPr>
        <sz val="12"/>
        <color theme="1"/>
        <rFont val="Arial"/>
        <family val="2"/>
      </rPr>
      <t xml:space="preserve"> 1/5-Regel</t>
    </r>
  </si>
  <si>
    <r>
      <t xml:space="preserve">Gesamtsteuer </t>
    </r>
    <r>
      <rPr>
        <i/>
        <sz val="12"/>
        <color theme="1"/>
        <rFont val="Arial"/>
        <family val="2"/>
      </rPr>
      <t>mit</t>
    </r>
    <r>
      <rPr>
        <sz val="12"/>
        <color theme="1"/>
        <rFont val="Arial"/>
        <family val="2"/>
      </rPr>
      <t xml:space="preserve"> 1/5-Regel</t>
    </r>
  </si>
  <si>
    <t>Steuer(-anteil)</t>
  </si>
  <si>
    <t>Sonderzahlung (SZ):</t>
  </si>
  <si>
    <t>Jahreseinkommen ohne SZ</t>
  </si>
  <si>
    <t>Jahreseinkommen ohne SZ:</t>
  </si>
  <si>
    <t>Gesamt-Jahreseinkommen:</t>
  </si>
  <si>
    <t>U * 5 = Steuer auf die Sonderzahlung 1/5-Regelung:</t>
  </si>
  <si>
    <t>1/5 der Sonderzahlung</t>
  </si>
  <si>
    <t>Ergebnis 2019</t>
  </si>
  <si>
    <t>Ergebnis 2018</t>
  </si>
  <si>
    <t>Bitte die gelben Felder mit den Werten für normale Einkommen und Sonderzahlung ausfüllen</t>
  </si>
  <si>
    <t>1/5-Regel-Rechnung für 2018</t>
  </si>
  <si>
    <t>1/5-Regel-Rechnung für 2019</t>
  </si>
  <si>
    <r>
      <t xml:space="preserve">Die </t>
    </r>
    <r>
      <rPr>
        <b/>
        <sz val="10"/>
        <color rgb="FFFF0000"/>
        <rFont val="Arial"/>
        <family val="2"/>
      </rPr>
      <t>Rechnung funktioniert zu 100% nur für das Steuerjahr 2019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ansonsten näherungsweise.</t>
    </r>
  </si>
  <si>
    <r>
      <t xml:space="preserve">Die </t>
    </r>
    <r>
      <rPr>
        <b/>
        <sz val="10"/>
        <color rgb="FFFF0000"/>
        <rFont val="Arial"/>
        <family val="2"/>
      </rPr>
      <t>Rechnung funktioniert zu 100% nur für das Steuerjahr 2018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>ansonsten näherungsweise.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</si>
</sst>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b/>
      <sz val="16"/>
      <color rgb="FFC00000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sz val="10"/>
      <color theme="1" tint="0.34998626667073579"/>
      <name val="Arial"/>
      <family val="2"/>
    </font>
    <font>
      <b/>
      <sz val="24"/>
      <color rgb="FFC00000"/>
      <name val="Arial"/>
      <family val="2"/>
    </font>
    <font>
      <sz val="24"/>
      <color theme="1"/>
      <name val="Arial"/>
      <family val="2"/>
    </font>
    <font>
      <sz val="10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rgb="FFC00000"/>
      </left>
      <right/>
      <top style="mediumDashed">
        <color rgb="FFC00000"/>
      </top>
      <bottom style="mediumDashed">
        <color rgb="FFC00000"/>
      </bottom>
      <diagonal/>
    </border>
    <border>
      <left/>
      <right/>
      <top style="mediumDashed">
        <color rgb="FFC00000"/>
      </top>
      <bottom style="mediumDashed">
        <color rgb="FFC00000"/>
      </bottom>
      <diagonal/>
    </border>
    <border>
      <left/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165" fontId="3" fillId="3" borderId="0" xfId="0" applyNumberFormat="1" applyFont="1" applyFill="1" applyProtection="1">
      <protection locked="0"/>
    </xf>
    <xf numFmtId="0" fontId="0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65" fontId="3" fillId="0" borderId="0" xfId="0" applyNumberFormat="1" applyFont="1" applyFill="1" applyProtection="1"/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0" fillId="0" borderId="1" xfId="0" applyFont="1" applyBorder="1" applyAlignment="1" applyProtection="1">
      <alignment horizontal="right"/>
    </xf>
    <xf numFmtId="165" fontId="0" fillId="0" borderId="2" xfId="0" applyNumberFormat="1" applyFont="1" applyBorder="1" applyProtection="1"/>
    <xf numFmtId="164" fontId="0" fillId="0" borderId="2" xfId="0" applyNumberFormat="1" applyFont="1" applyBorder="1" applyProtection="1"/>
    <xf numFmtId="164" fontId="0" fillId="0" borderId="3" xfId="0" applyNumberFormat="1" applyFont="1" applyBorder="1" applyProtection="1"/>
    <xf numFmtId="0" fontId="0" fillId="0" borderId="4" xfId="0" quotePrefix="1" applyFont="1" applyBorder="1" applyAlignment="1" applyProtection="1">
      <alignment horizontal="right"/>
    </xf>
    <xf numFmtId="165" fontId="0" fillId="0" borderId="0" xfId="0" applyNumberFormat="1" applyFont="1" applyBorder="1" applyProtection="1"/>
    <xf numFmtId="164" fontId="0" fillId="0" borderId="0" xfId="0" applyNumberFormat="1" applyFont="1" applyBorder="1" applyProtection="1"/>
    <xf numFmtId="0" fontId="0" fillId="0" borderId="0" xfId="0" applyFont="1" applyBorder="1" applyProtection="1"/>
    <xf numFmtId="0" fontId="0" fillId="0" borderId="5" xfId="0" applyFont="1" applyBorder="1" applyProtection="1"/>
    <xf numFmtId="0" fontId="0" fillId="0" borderId="6" xfId="0" applyFont="1" applyBorder="1" applyAlignment="1" applyProtection="1">
      <alignment horizontal="right"/>
    </xf>
    <xf numFmtId="165" fontId="0" fillId="0" borderId="7" xfId="0" applyNumberFormat="1" applyFont="1" applyBorder="1" applyProtection="1"/>
    <xf numFmtId="164" fontId="0" fillId="0" borderId="7" xfId="0" applyNumberFormat="1" applyFont="1" applyBorder="1" applyProtection="1"/>
    <xf numFmtId="164" fontId="0" fillId="0" borderId="8" xfId="0" applyNumberFormat="1" applyFont="1" applyBorder="1" applyProtection="1"/>
    <xf numFmtId="164" fontId="11" fillId="0" borderId="0" xfId="0" applyNumberFormat="1" applyFont="1" applyProtection="1"/>
    <xf numFmtId="0" fontId="11" fillId="0" borderId="0" xfId="0" applyFont="1" applyProtection="1"/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164" fontId="5" fillId="4" borderId="0" xfId="0" applyNumberFormat="1" applyFont="1" applyFill="1" applyProtection="1"/>
    <xf numFmtId="164" fontId="0" fillId="0" borderId="2" xfId="0" applyNumberFormat="1" applyFont="1" applyBorder="1" applyAlignment="1" applyProtection="1">
      <alignment vertical="center"/>
    </xf>
    <xf numFmtId="164" fontId="14" fillId="0" borderId="0" xfId="0" applyNumberFormat="1" applyFont="1" applyProtection="1"/>
    <xf numFmtId="0" fontId="14" fillId="0" borderId="0" xfId="0" applyFont="1" applyProtection="1"/>
    <xf numFmtId="0" fontId="12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/>
    </xf>
    <xf numFmtId="0" fontId="0" fillId="0" borderId="0" xfId="0" applyAlignment="1" applyProtection="1"/>
    <xf numFmtId="0" fontId="0" fillId="2" borderId="0" xfId="0" applyFont="1" applyFill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selbststaendigen.info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selbststaendigen.inf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142875</xdr:rowOff>
    </xdr:from>
    <xdr:to>
      <xdr:col>5</xdr:col>
      <xdr:colOff>952500</xdr:colOff>
      <xdr:row>2</xdr:row>
      <xdr:rowOff>1714500</xdr:rowOff>
    </xdr:to>
    <xdr:pic>
      <xdr:nvPicPr>
        <xdr:cNvPr id="2" name="Grafik 1" descr="mediafon.net – ver.di-Beratung für Solo-Selbstständig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85825"/>
          <a:ext cx="6286500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142875</xdr:rowOff>
    </xdr:from>
    <xdr:to>
      <xdr:col>5</xdr:col>
      <xdr:colOff>952500</xdr:colOff>
      <xdr:row>2</xdr:row>
      <xdr:rowOff>1714500</xdr:rowOff>
    </xdr:to>
    <xdr:pic>
      <xdr:nvPicPr>
        <xdr:cNvPr id="2" name="Grafik 1" descr="mediafon.net – ver.di-Beratung für Solo-Selbstständig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85825"/>
          <a:ext cx="6286500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showRowColHeaders="0" tabSelected="1" workbookViewId="0">
      <selection activeCell="B4" sqref="B4:F4"/>
    </sheetView>
  </sheetViews>
  <sheetFormatPr baseColWidth="10" defaultRowHeight="12.75" x14ac:dyDescent="0.2"/>
  <cols>
    <col min="1" max="1" width="1.7109375" style="1" customWidth="1"/>
    <col min="2" max="2" width="39.85546875" style="1" customWidth="1"/>
    <col min="3" max="3" width="13.5703125" style="1" customWidth="1"/>
    <col min="4" max="4" width="14.5703125" style="1" bestFit="1" customWidth="1"/>
    <col min="5" max="5" width="12" style="1" bestFit="1" customWidth="1"/>
    <col min="6" max="6" width="14.5703125" style="1" bestFit="1" customWidth="1"/>
    <col min="7" max="16384" width="11.42578125" style="1"/>
  </cols>
  <sheetData>
    <row r="1" spans="1:6" ht="13.5" thickBot="1" x14ac:dyDescent="0.25">
      <c r="A1" s="3"/>
      <c r="B1" s="3"/>
      <c r="C1" s="3"/>
      <c r="D1" s="3"/>
      <c r="E1" s="3"/>
      <c r="F1" s="3"/>
    </row>
    <row r="2" spans="1:6" ht="45" customHeight="1" thickBot="1" x14ac:dyDescent="0.25">
      <c r="A2" s="3"/>
      <c r="B2" s="32" t="s">
        <v>18</v>
      </c>
      <c r="C2" s="33"/>
      <c r="D2" s="33"/>
      <c r="E2" s="33"/>
      <c r="F2" s="34"/>
    </row>
    <row r="3" spans="1:6" ht="140.1" customHeight="1" x14ac:dyDescent="0.2">
      <c r="A3" s="3"/>
      <c r="B3" s="4"/>
      <c r="C3" s="3"/>
      <c r="D3" s="3"/>
      <c r="E3" s="3"/>
      <c r="F3" s="3"/>
    </row>
    <row r="4" spans="1:6" ht="21.95" customHeight="1" x14ac:dyDescent="0.2">
      <c r="A4" s="3"/>
      <c r="B4" s="40" t="s">
        <v>17</v>
      </c>
      <c r="C4" s="40"/>
      <c r="D4" s="40"/>
      <c r="E4" s="40"/>
      <c r="F4" s="40"/>
    </row>
    <row r="5" spans="1:6" ht="24.95" customHeight="1" x14ac:dyDescent="0.3">
      <c r="A5" s="3"/>
      <c r="B5" s="41"/>
      <c r="C5" s="42"/>
      <c r="D5" s="5" t="s">
        <v>8</v>
      </c>
      <c r="E5" s="5" t="s">
        <v>3</v>
      </c>
      <c r="F5" s="5" t="s">
        <v>4</v>
      </c>
    </row>
    <row r="6" spans="1:6" ht="15.75" x14ac:dyDescent="0.25">
      <c r="A6" s="3"/>
      <c r="B6" s="6" t="s">
        <v>12</v>
      </c>
      <c r="C6" s="7">
        <f>C8+C7</f>
        <v>20000</v>
      </c>
      <c r="D6" s="8">
        <f>IF(C6&lt;9000.01,0,(IF(C6&gt;13996,(IF(C6&gt;54949.99,IF(C6&gt;260533,ROUNDDOWN(0.45*C6-16437.7,0),ROUNDDOWN(0.42*C6-8621.75,0)),(ROUNDDOWN((220.13*((C6-13996)/10000)+2397)*((C6-13996)/10000)+948.49,0)))),(ROUNDDOWN((997.8*((C6-9000)/10000)+1400)*((C6-9000)/10000),0)))))</f>
        <v>2467</v>
      </c>
      <c r="E6" s="8">
        <f>5.5%*D6</f>
        <v>135.685</v>
      </c>
      <c r="F6" s="8">
        <f>D6+E6</f>
        <v>2602.6849999999999</v>
      </c>
    </row>
    <row r="7" spans="1:6" ht="15.75" x14ac:dyDescent="0.25">
      <c r="A7" s="3"/>
      <c r="B7" s="6" t="s">
        <v>11</v>
      </c>
      <c r="C7" s="2">
        <v>9500</v>
      </c>
      <c r="D7" s="8">
        <f>ROUND(D6*(C7/C6),0)</f>
        <v>1172</v>
      </c>
      <c r="E7" s="8">
        <f>5.5%*D7</f>
        <v>64.459999999999994</v>
      </c>
      <c r="F7" s="8">
        <f>D7+E7</f>
        <v>1236.46</v>
      </c>
    </row>
    <row r="8" spans="1:6" ht="15.75" x14ac:dyDescent="0.25">
      <c r="A8" s="3"/>
      <c r="B8" s="6" t="s">
        <v>9</v>
      </c>
      <c r="C8" s="2">
        <v>10500</v>
      </c>
      <c r="D8" s="8">
        <f>ROUND(D6*(C8/C6),0)</f>
        <v>1295</v>
      </c>
      <c r="E8" s="8">
        <f>5.5%*D8</f>
        <v>71.224999999999994</v>
      </c>
      <c r="F8" s="8">
        <f>D8+E8</f>
        <v>1366.2249999999999</v>
      </c>
    </row>
    <row r="9" spans="1:6" ht="13.5" thickBot="1" x14ac:dyDescent="0.25">
      <c r="A9" s="3"/>
      <c r="B9" s="3"/>
      <c r="C9" s="9"/>
      <c r="D9" s="8"/>
      <c r="E9" s="3"/>
      <c r="F9" s="3"/>
    </row>
    <row r="10" spans="1:6" x14ac:dyDescent="0.2">
      <c r="A10" s="3"/>
      <c r="B10" s="10" t="s">
        <v>10</v>
      </c>
      <c r="C10" s="11">
        <f>C7</f>
        <v>9500</v>
      </c>
      <c r="D10" s="12">
        <f>IF(C10&lt;9000.01,0,(IF(C10&gt;13996,(IF(C10&gt;54949.99,IF(C10&gt;260533,ROUNDDOWN(0.45*C10-16437.7,0),ROUNDDOWN(0.42*C10-8621.75,0)),(ROUNDDOWN((220.13*((C10-13996)/10000)+2397)*((C10-13996)/10000)+948.49,0)))),(ROUNDDOWN((997.8*((C10-9000)/10000)+1400)*((C10-9000)/10000),0)))))</f>
        <v>72</v>
      </c>
      <c r="E10" s="12">
        <f>5.5%*D10</f>
        <v>3.96</v>
      </c>
      <c r="F10" s="13">
        <f>D10+E10</f>
        <v>75.959999999999994</v>
      </c>
    </row>
    <row r="11" spans="1:6" x14ac:dyDescent="0.2">
      <c r="A11" s="3"/>
      <c r="B11" s="14" t="s">
        <v>14</v>
      </c>
      <c r="C11" s="15">
        <f>C8/5</f>
        <v>2100</v>
      </c>
      <c r="D11" s="16"/>
      <c r="E11" s="17"/>
      <c r="F11" s="18"/>
    </row>
    <row r="12" spans="1:6" ht="13.5" thickBot="1" x14ac:dyDescent="0.25">
      <c r="A12" s="3"/>
      <c r="B12" s="19" t="s">
        <v>0</v>
      </c>
      <c r="C12" s="20">
        <f>SUM(C10:C11)</f>
        <v>11600</v>
      </c>
      <c r="D12" s="21">
        <f>IF(C12&lt;9000.01,0,(IF(C12&gt;13996,(IF(C12&gt;54949.99,IF(C12&gt;260533,ROUNDDOWN(0.45*C12-16437.7,0),ROUNDDOWN(0.42*C12-8621.75,0)),(ROUNDDOWN((220.13*((C12-13996)/10000)+2397)*((C12-13996)/10000)+948.49,0)))),(ROUNDDOWN((997.8*((C12-9000)/10000)+1400)*((C12-9000)/10000),0)))))</f>
        <v>431</v>
      </c>
      <c r="E12" s="21">
        <f>5.5%*D12</f>
        <v>23.705000000000002</v>
      </c>
      <c r="F12" s="22">
        <f>D12+E12</f>
        <v>454.70499999999998</v>
      </c>
    </row>
    <row r="13" spans="1:6" x14ac:dyDescent="0.2">
      <c r="A13" s="3"/>
      <c r="B13" s="3"/>
      <c r="C13" s="9"/>
      <c r="D13" s="8"/>
      <c r="E13" s="3"/>
      <c r="F13" s="3"/>
    </row>
    <row r="14" spans="1:6" x14ac:dyDescent="0.2">
      <c r="A14" s="3"/>
      <c r="B14" s="35" t="s">
        <v>5</v>
      </c>
      <c r="C14" s="36"/>
      <c r="D14" s="23">
        <f>D12-D10</f>
        <v>359</v>
      </c>
      <c r="E14" s="24"/>
      <c r="F14" s="24"/>
    </row>
    <row r="15" spans="1:6" x14ac:dyDescent="0.2">
      <c r="A15" s="3"/>
      <c r="B15" s="35" t="s">
        <v>13</v>
      </c>
      <c r="C15" s="36"/>
      <c r="D15" s="23">
        <f>D14*5</f>
        <v>1795</v>
      </c>
      <c r="E15" s="23">
        <f>5.5%*D15</f>
        <v>98.724999999999994</v>
      </c>
      <c r="F15" s="23">
        <f>D15+E15</f>
        <v>1893.7249999999999</v>
      </c>
    </row>
    <row r="16" spans="1:6" x14ac:dyDescent="0.2">
      <c r="A16" s="3"/>
      <c r="B16" s="3"/>
      <c r="C16" s="3"/>
      <c r="D16" s="8"/>
      <c r="E16" s="3"/>
      <c r="F16" s="3"/>
    </row>
    <row r="17" spans="1:6" ht="15.75" x14ac:dyDescent="0.25">
      <c r="A17" s="3"/>
      <c r="B17" s="43" t="s">
        <v>16</v>
      </c>
      <c r="C17" s="44"/>
      <c r="D17" s="25" t="s">
        <v>2</v>
      </c>
      <c r="E17" s="26" t="s">
        <v>3</v>
      </c>
      <c r="F17" s="26" t="s">
        <v>4</v>
      </c>
    </row>
    <row r="18" spans="1:6" ht="15" x14ac:dyDescent="0.2">
      <c r="A18" s="3"/>
      <c r="B18" s="45" t="s">
        <v>6</v>
      </c>
      <c r="C18" s="44"/>
      <c r="D18" s="27">
        <f>D6</f>
        <v>2467</v>
      </c>
      <c r="E18" s="27">
        <f>5.5%*D18</f>
        <v>135.685</v>
      </c>
      <c r="F18" s="27">
        <f>D18+E18</f>
        <v>2602.6849999999999</v>
      </c>
    </row>
    <row r="19" spans="1:6" ht="15" x14ac:dyDescent="0.2">
      <c r="A19" s="3"/>
      <c r="B19" s="45" t="s">
        <v>7</v>
      </c>
      <c r="C19" s="44"/>
      <c r="D19" s="27">
        <f>D10+D15</f>
        <v>1867</v>
      </c>
      <c r="E19" s="27">
        <f>5.5%*D19</f>
        <v>102.685</v>
      </c>
      <c r="F19" s="27">
        <f>D19+E19</f>
        <v>1969.6849999999999</v>
      </c>
    </row>
    <row r="20" spans="1:6" ht="15.75" x14ac:dyDescent="0.25">
      <c r="A20" s="3"/>
      <c r="B20" s="46" t="s">
        <v>1</v>
      </c>
      <c r="C20" s="44"/>
      <c r="D20" s="27">
        <f>D18-D19</f>
        <v>600</v>
      </c>
      <c r="E20" s="27">
        <f>5.5%*D20</f>
        <v>33</v>
      </c>
      <c r="F20" s="28">
        <f>D20+E20</f>
        <v>633</v>
      </c>
    </row>
    <row r="21" spans="1:6" x14ac:dyDescent="0.2">
      <c r="A21" s="3"/>
      <c r="B21" s="3"/>
      <c r="C21" s="3"/>
      <c r="D21" s="3"/>
      <c r="E21" s="3"/>
      <c r="F21" s="3"/>
    </row>
    <row r="22" spans="1:6" ht="13.5" customHeight="1" x14ac:dyDescent="0.2">
      <c r="A22" s="3"/>
      <c r="B22" s="3"/>
      <c r="C22" s="3"/>
      <c r="D22" s="3"/>
      <c r="E22" s="3"/>
      <c r="F22" s="3"/>
    </row>
    <row r="23" spans="1:6" ht="30" customHeight="1" x14ac:dyDescent="0.2">
      <c r="A23" s="3"/>
      <c r="B23" s="37" t="s">
        <v>21</v>
      </c>
      <c r="C23" s="38"/>
      <c r="D23" s="38"/>
      <c r="E23" s="39"/>
      <c r="F23" s="39"/>
    </row>
  </sheetData>
  <sheetProtection algorithmName="SHA-512" hashValue="yaCJp7oig0gV5KI1lmGw9Cf+pISOzIgOl5zPznTi6Czy+i39JibUrFTwC43AHBHlvERyrtHemOx9Iiy0mwHvQQ==" saltValue="KGlQ1WUC7Cg4B2dOtLL0cw==" spinCount="100000" sheet="1" objects="1" scenarios="1"/>
  <mergeCells count="10">
    <mergeCell ref="B2:F2"/>
    <mergeCell ref="B14:C14"/>
    <mergeCell ref="B15:C15"/>
    <mergeCell ref="B23:F23"/>
    <mergeCell ref="B4:F4"/>
    <mergeCell ref="B5:C5"/>
    <mergeCell ref="B17:C17"/>
    <mergeCell ref="B18:C18"/>
    <mergeCell ref="B19:C19"/>
    <mergeCell ref="B20:C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showRowColHeaders="0" workbookViewId="0">
      <selection activeCell="B4" sqref="B4:F4"/>
    </sheetView>
  </sheetViews>
  <sheetFormatPr baseColWidth="10" defaultRowHeight="12.75" x14ac:dyDescent="0.2"/>
  <cols>
    <col min="1" max="1" width="1.7109375" style="1" customWidth="1"/>
    <col min="2" max="2" width="39.85546875" style="1" customWidth="1"/>
    <col min="3" max="3" width="13.5703125" style="1" customWidth="1"/>
    <col min="4" max="4" width="14.5703125" style="1" bestFit="1" customWidth="1"/>
    <col min="5" max="5" width="12" style="1" bestFit="1" customWidth="1"/>
    <col min="6" max="6" width="14.5703125" style="1" bestFit="1" customWidth="1"/>
    <col min="7" max="16384" width="11.42578125" style="1"/>
  </cols>
  <sheetData>
    <row r="1" spans="1:6" ht="13.5" thickBot="1" x14ac:dyDescent="0.25">
      <c r="A1" s="3"/>
      <c r="B1" s="3"/>
      <c r="C1" s="3"/>
      <c r="D1" s="3"/>
      <c r="E1" s="3"/>
      <c r="F1" s="3"/>
    </row>
    <row r="2" spans="1:6" ht="45" customHeight="1" thickBot="1" x14ac:dyDescent="0.25">
      <c r="A2" s="3"/>
      <c r="B2" s="32" t="s">
        <v>19</v>
      </c>
      <c r="C2" s="33"/>
      <c r="D2" s="33"/>
      <c r="E2" s="33"/>
      <c r="F2" s="34"/>
    </row>
    <row r="3" spans="1:6" ht="140.1" customHeight="1" x14ac:dyDescent="0.2">
      <c r="A3" s="3"/>
      <c r="B3" s="4"/>
      <c r="C3" s="3"/>
      <c r="D3" s="3"/>
      <c r="E3" s="3"/>
      <c r="F3" s="3"/>
    </row>
    <row r="4" spans="1:6" ht="21.95" customHeight="1" x14ac:dyDescent="0.2">
      <c r="A4" s="3"/>
      <c r="B4" s="40" t="s">
        <v>17</v>
      </c>
      <c r="C4" s="40"/>
      <c r="D4" s="40"/>
      <c r="E4" s="40"/>
      <c r="F4" s="40"/>
    </row>
    <row r="5" spans="1:6" ht="24.95" customHeight="1" x14ac:dyDescent="0.2">
      <c r="A5" s="3"/>
      <c r="B5" s="3"/>
      <c r="C5" s="3"/>
      <c r="D5" s="5" t="s">
        <v>8</v>
      </c>
      <c r="E5" s="5" t="s">
        <v>3</v>
      </c>
      <c r="F5" s="5" t="s">
        <v>4</v>
      </c>
    </row>
    <row r="6" spans="1:6" ht="15.75" x14ac:dyDescent="0.25">
      <c r="A6" s="3"/>
      <c r="B6" s="6" t="s">
        <v>12</v>
      </c>
      <c r="C6" s="7">
        <f>C8+C7</f>
        <v>20000</v>
      </c>
      <c r="D6" s="16">
        <f>IF(C6&lt;9168.01,0,(IF(C6&gt;14254,(IF(C6&gt;55960.99,IF(C6&gt;265326.99,ROUNDDOWN(0.45*C6-16740.68,0),ROUNDDOWN(0.42*C6-8780.9,0)),(ROUNDDOWN((216.16*((C6-14254)/10000)+2397)*((C6-14254)/10000)+965.58,0)))),(ROUNDDOWN((980.14*((C6-9168)/10000)+1400)*((C6-9168)/10000),0)))))</f>
        <v>2414</v>
      </c>
      <c r="E6" s="8">
        <f>5.5%*D6</f>
        <v>132.77000000000001</v>
      </c>
      <c r="F6" s="8">
        <f>D6+E6</f>
        <v>2546.77</v>
      </c>
    </row>
    <row r="7" spans="1:6" ht="15.75" x14ac:dyDescent="0.25">
      <c r="A7" s="3"/>
      <c r="B7" s="6" t="s">
        <v>11</v>
      </c>
      <c r="C7" s="2">
        <v>10000</v>
      </c>
      <c r="D7" s="8">
        <f>ROUND(D6*(C7/C6),0)</f>
        <v>1207</v>
      </c>
      <c r="E7" s="8">
        <f>5.5%*D7</f>
        <v>66.385000000000005</v>
      </c>
      <c r="F7" s="8">
        <f>D7+E7</f>
        <v>1273.385</v>
      </c>
    </row>
    <row r="8" spans="1:6" ht="15.75" x14ac:dyDescent="0.25">
      <c r="A8" s="3"/>
      <c r="B8" s="6" t="s">
        <v>9</v>
      </c>
      <c r="C8" s="2">
        <v>10000</v>
      </c>
      <c r="D8" s="8">
        <f>ROUND(D6*(C8/C6),0)</f>
        <v>1207</v>
      </c>
      <c r="E8" s="8">
        <f>5.5%*D8</f>
        <v>66.385000000000005</v>
      </c>
      <c r="F8" s="8">
        <f>D8+E8</f>
        <v>1273.385</v>
      </c>
    </row>
    <row r="9" spans="1:6" ht="13.5" thickBot="1" x14ac:dyDescent="0.25">
      <c r="A9" s="3"/>
      <c r="B9" s="3"/>
      <c r="C9" s="9"/>
      <c r="D9" s="8"/>
      <c r="E9" s="3"/>
      <c r="F9" s="3"/>
    </row>
    <row r="10" spans="1:6" x14ac:dyDescent="0.2">
      <c r="A10" s="3"/>
      <c r="B10" s="10" t="s">
        <v>10</v>
      </c>
      <c r="C10" s="11">
        <f>C7</f>
        <v>10000</v>
      </c>
      <c r="D10" s="29">
        <f>IF(C10&lt;9168.01,0,(IF(C10&gt;14254,(IF(C10&gt;55960.99,IF(C10&gt;265326.99,ROUNDDOWN(0.45*C10-16740.68,0),ROUNDDOWN(0.42*C10-8780.9,0)),(ROUNDDOWN((216.16*((C10-14254)/10000)+2397)*((C10-14254)/10000)+965.58,0)))),(ROUNDDOWN((980.14*((C10-9168)/10000)+1400)*((C10-9168)/10000),0)))))</f>
        <v>123</v>
      </c>
      <c r="E10" s="12">
        <f>5.5%*D10</f>
        <v>6.7649999999999997</v>
      </c>
      <c r="F10" s="13">
        <f>D10+E10</f>
        <v>129.76499999999999</v>
      </c>
    </row>
    <row r="11" spans="1:6" x14ac:dyDescent="0.2">
      <c r="A11" s="3"/>
      <c r="B11" s="14" t="s">
        <v>14</v>
      </c>
      <c r="C11" s="15">
        <f>C8/5</f>
        <v>2000</v>
      </c>
      <c r="D11" s="16"/>
      <c r="E11" s="17"/>
      <c r="F11" s="18"/>
    </row>
    <row r="12" spans="1:6" ht="13.5" thickBot="1" x14ac:dyDescent="0.25">
      <c r="A12" s="3"/>
      <c r="B12" s="19" t="s">
        <v>0</v>
      </c>
      <c r="C12" s="20">
        <f>SUM(C10:C11)</f>
        <v>12000</v>
      </c>
      <c r="D12" s="21">
        <f>IF(C12&lt;9168.01,0,(IF(C12&gt;14254,(IF(C12&gt;55960.99,IF(C12&gt;265326.99,ROUNDDOWN(0.45*C12-16740.68,0),ROUNDDOWN(0.42*C12-8780.9,0)),(ROUNDDOWN((216.16*((C12-14254)/10000)+2397)*((C12-14254)/10000)+965.58,0)))),(ROUNDDOWN((980.14*((C12-9168)/10000)+1400)*((C12-9168)/10000),0)))))</f>
        <v>475</v>
      </c>
      <c r="E12" s="21">
        <f>5.5%*D12</f>
        <v>26.125</v>
      </c>
      <c r="F12" s="22">
        <f>D12+E12</f>
        <v>501.125</v>
      </c>
    </row>
    <row r="13" spans="1:6" x14ac:dyDescent="0.2">
      <c r="A13" s="3"/>
      <c r="B13" s="3"/>
      <c r="C13" s="9"/>
      <c r="D13" s="8"/>
      <c r="E13" s="3"/>
      <c r="F13" s="3"/>
    </row>
    <row r="14" spans="1:6" x14ac:dyDescent="0.2">
      <c r="A14" s="3"/>
      <c r="B14" s="35" t="s">
        <v>5</v>
      </c>
      <c r="C14" s="36"/>
      <c r="D14" s="30">
        <f>D12-D10</f>
        <v>352</v>
      </c>
      <c r="E14" s="31"/>
      <c r="F14" s="31"/>
    </row>
    <row r="15" spans="1:6" x14ac:dyDescent="0.2">
      <c r="A15" s="3"/>
      <c r="B15" s="35" t="s">
        <v>13</v>
      </c>
      <c r="C15" s="36"/>
      <c r="D15" s="30">
        <f>D14*5</f>
        <v>1760</v>
      </c>
      <c r="E15" s="30">
        <f>5.5%*D15</f>
        <v>96.8</v>
      </c>
      <c r="F15" s="30">
        <f>D15+E15</f>
        <v>1856.8</v>
      </c>
    </row>
    <row r="16" spans="1:6" x14ac:dyDescent="0.2">
      <c r="A16" s="3"/>
      <c r="B16" s="3"/>
      <c r="C16" s="3"/>
      <c r="D16" s="8"/>
      <c r="E16" s="3"/>
      <c r="F16" s="3"/>
    </row>
    <row r="17" spans="1:6" ht="15.75" x14ac:dyDescent="0.25">
      <c r="A17" s="3"/>
      <c r="B17" s="43" t="s">
        <v>15</v>
      </c>
      <c r="C17" s="44"/>
      <c r="D17" s="25" t="s">
        <v>2</v>
      </c>
      <c r="E17" s="26" t="s">
        <v>3</v>
      </c>
      <c r="F17" s="26" t="s">
        <v>4</v>
      </c>
    </row>
    <row r="18" spans="1:6" ht="15" x14ac:dyDescent="0.2">
      <c r="A18" s="3"/>
      <c r="B18" s="45" t="s">
        <v>6</v>
      </c>
      <c r="C18" s="44"/>
      <c r="D18" s="27">
        <f>D6</f>
        <v>2414</v>
      </c>
      <c r="E18" s="27">
        <f>5.5%*D18</f>
        <v>132.77000000000001</v>
      </c>
      <c r="F18" s="27">
        <f>D18+E18</f>
        <v>2546.77</v>
      </c>
    </row>
    <row r="19" spans="1:6" ht="15" x14ac:dyDescent="0.2">
      <c r="A19" s="3"/>
      <c r="B19" s="45" t="s">
        <v>7</v>
      </c>
      <c r="C19" s="44"/>
      <c r="D19" s="27">
        <f>D10+D15</f>
        <v>1883</v>
      </c>
      <c r="E19" s="27">
        <f>5.5%*D19</f>
        <v>103.565</v>
      </c>
      <c r="F19" s="27">
        <f>D19+E19</f>
        <v>1986.5650000000001</v>
      </c>
    </row>
    <row r="20" spans="1:6" ht="15.75" x14ac:dyDescent="0.25">
      <c r="A20" s="3"/>
      <c r="B20" s="46" t="s">
        <v>1</v>
      </c>
      <c r="C20" s="44"/>
      <c r="D20" s="27">
        <f>D18-D19</f>
        <v>531</v>
      </c>
      <c r="E20" s="27">
        <f>5.5%*D20</f>
        <v>29.205000000000002</v>
      </c>
      <c r="F20" s="28">
        <f>D20+E20</f>
        <v>560.20500000000004</v>
      </c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ht="30" customHeight="1" x14ac:dyDescent="0.2">
      <c r="A23" s="3"/>
      <c r="B23" s="37" t="s">
        <v>20</v>
      </c>
      <c r="C23" s="38"/>
      <c r="D23" s="38"/>
      <c r="E23" s="39"/>
      <c r="F23" s="39"/>
    </row>
  </sheetData>
  <sheetProtection algorithmName="SHA-512" hashValue="0n/64gBmcN+pPaqVtpCTUiX2EsZVvH05Es9OBOeq47MPjMbdMn2/rOVd2x1NGMuVf+mAaYaEQ6dV9RoP/+qVNA==" saltValue="Q6NIbpvflOO4byC8Rom9Zg==" spinCount="100000" sheet="1" objects="1" scenarios="1"/>
  <mergeCells count="9">
    <mergeCell ref="B2:F2"/>
    <mergeCell ref="B14:C14"/>
    <mergeCell ref="B15:C15"/>
    <mergeCell ref="B23:F23"/>
    <mergeCell ref="B4:F4"/>
    <mergeCell ref="B18:C18"/>
    <mergeCell ref="B19:C19"/>
    <mergeCell ref="B20:C20"/>
    <mergeCell ref="B17:C1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Fünftelregel_2018</vt:lpstr>
      <vt:lpstr>Fünftelregel_2019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2019-07-05T12:03:31Z</dcterms:created>
  <dcterms:modified xsi:type="dcterms:W3CDTF">2019-07-09T12:25:42Z</dcterms:modified>
  <cp:contentStatus/>
</cp:coreProperties>
</file>